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/>
  <mc:AlternateContent xmlns:mc="http://schemas.openxmlformats.org/markup-compatibility/2006">
    <mc:Choice Requires="x15">
      <x15ac:absPath xmlns:x15ac="http://schemas.microsoft.com/office/spreadsheetml/2010/11/ac" url="https://epflch-my.sharepoint.com/personal/laura_hebert_epfl_ch/Documents/EPFL F25/Applied Ecology/Applied Ecology Projects/"/>
    </mc:Choice>
  </mc:AlternateContent>
  <xr:revisionPtr revIDLastSave="0" documentId="8_{C00C186E-95D4-42DB-89E6-C05CF3AB3BCB}" xr6:coauthVersionLast="47" xr6:coauthVersionMax="47" xr10:uidLastSave="{00000000-0000-0000-0000-000000000000}"/>
  <bookViews>
    <workbookView xWindow="-108" yWindow="-108" windowWidth="23256" windowHeight="12456" xr2:uid="{F51BA5B2-29F7-BA41-BB7F-1792E7AC81C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3" i="1"/>
  <c r="F17" i="1"/>
  <c r="F22" i="1"/>
  <c r="H19" i="1"/>
  <c r="H3" i="1"/>
  <c r="F23" i="1"/>
  <c r="F21" i="1"/>
  <c r="F18" i="1"/>
  <c r="F16" i="1"/>
  <c r="F15" i="1"/>
  <c r="F14" i="1"/>
  <c r="F13" i="1"/>
  <c r="F12" i="1"/>
  <c r="F10" i="1"/>
  <c r="F9" i="1"/>
  <c r="F8" i="1"/>
  <c r="F7" i="1"/>
  <c r="F6" i="1"/>
  <c r="F4" i="1"/>
  <c r="F11" i="1"/>
  <c r="F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tc={8B5F0794-8643-FC40-AA9B-A47347F3FE89}</author>
  </authors>
  <commentList>
    <comment ref="B2" authorId="0" shapeId="0" xr:uid="{8B5F0794-8643-FC40-AA9B-A47347F3FE89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use the latin names provided in the field guide on Moodle</t>
      </text>
    </comment>
  </commentList>
</comments>
</file>

<file path=xl/sharedStrings.xml><?xml version="1.0" encoding="utf-8"?>
<sst xmlns="http://schemas.openxmlformats.org/spreadsheetml/2006/main" count="55" uniqueCount="19">
  <si>
    <t>Tree-level metrics</t>
  </si>
  <si>
    <t>Plot-level metrics (repeat the values in all rows)</t>
  </si>
  <si>
    <t>Tree #</t>
  </si>
  <si>
    <t>Species (latin name)</t>
  </si>
  <si>
    <t>Plot (mixed vs. mono)</t>
  </si>
  <si>
    <t>DBH (in cm)</t>
  </si>
  <si>
    <t>Height (in m)</t>
  </si>
  <si>
    <t>Aboveground biomass (in kg)</t>
  </si>
  <si>
    <t>LAI (m²/m²)</t>
  </si>
  <si>
    <t>Shannon index H</t>
  </si>
  <si>
    <t>Soil pH</t>
  </si>
  <si>
    <t>IBP</t>
  </si>
  <si>
    <t>Fagus sylvatica</t>
  </si>
  <si>
    <t>mixed</t>
  </si>
  <si>
    <t>Picea abies</t>
  </si>
  <si>
    <t>Sambucus racemosa</t>
  </si>
  <si>
    <t>mono</t>
  </si>
  <si>
    <t>Corylus avellana</t>
  </si>
  <si>
    <t>*For ABV, chestnut allometric equations used for sambucus recemosa, beech allometric equations used for corylus avellana, fagus sylvatica, and silver fir allometric equation used for picea abies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</si>
</sst>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i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6" xfId="0" applyFont="1" applyBorder="1"/>
    <xf numFmtId="0" fontId="1" fillId="0" borderId="11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0" borderId="4" xfId="0" applyFont="1" applyBorder="1" applyAlignment="1">
      <alignment horizontal="center"/>
    </xf>
    <xf numFmtId="0" fontId="0" fillId="0" borderId="23" xfId="0" applyBorder="1"/>
    <xf numFmtId="164" fontId="0" fillId="0" borderId="12" xfId="0" applyNumberFormat="1" applyBorder="1"/>
    <xf numFmtId="164" fontId="0" fillId="0" borderId="19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0" fillId="0" borderId="18" xfId="0" applyNumberFormat="1" applyBorder="1"/>
    <xf numFmtId="0" fontId="2" fillId="0" borderId="29" xfId="0" applyFont="1" applyBorder="1"/>
    <xf numFmtId="0" fontId="3" fillId="0" borderId="30" xfId="0" applyFont="1" applyBorder="1"/>
    <xf numFmtId="0" fontId="2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2" fontId="0" fillId="0" borderId="13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arlotte Grossiord" id="{D834F808-54B2-0C4E-B4A4-6A41198EA026}" userId="S::charlotte.grossiord@wsl.ch::81d5e498-a7ae-4007-b872-c94d21631f5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07-29T11:55:03.76" personId="{D834F808-54B2-0C4E-B4A4-6A41198EA026}" id="{8B5F0794-8643-FC40-AA9B-A47347F3FE89}">
    <text>Please use the latin names provided in the field guide on Moodle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32D6-F570-7340-86AA-FB8271BEC541}">
  <dimension ref="A1:J36"/>
  <sheetViews>
    <sheetView tabSelected="1" topLeftCell="A3" zoomScale="59" zoomScaleNormal="58" workbookViewId="0">
      <selection activeCell="E5" sqref="E5"/>
    </sheetView>
  </sheetViews>
  <sheetFormatPr defaultColWidth="10.625" defaultRowHeight="15.6"/>
  <cols>
    <col min="2" max="2" width="22.875" customWidth="1"/>
    <col min="3" max="3" width="19" bestFit="1" customWidth="1"/>
    <col min="4" max="4" width="13.5" customWidth="1"/>
    <col min="5" max="5" width="14.625" customWidth="1"/>
    <col min="6" max="6" width="25.125" bestFit="1" customWidth="1"/>
    <col min="7" max="7" width="13.125" customWidth="1"/>
    <col min="8" max="8" width="15.25" bestFit="1" customWidth="1"/>
    <col min="9" max="9" width="12.875" customWidth="1"/>
    <col min="10" max="10" width="13" customWidth="1"/>
  </cols>
  <sheetData>
    <row r="1" spans="1:10" ht="16.149999999999999" thickBot="1">
      <c r="A1" s="34" t="s">
        <v>0</v>
      </c>
      <c r="B1" s="35"/>
      <c r="C1" s="35"/>
      <c r="D1" s="35"/>
      <c r="E1" s="35"/>
      <c r="F1" s="36"/>
      <c r="G1" s="34" t="s">
        <v>1</v>
      </c>
      <c r="H1" s="35"/>
      <c r="I1" s="35"/>
      <c r="J1" s="36"/>
    </row>
    <row r="2" spans="1:10" ht="15.75">
      <c r="A2" s="11" t="s">
        <v>2</v>
      </c>
      <c r="B2" s="12" t="s">
        <v>3</v>
      </c>
      <c r="C2" s="12" t="s">
        <v>4</v>
      </c>
      <c r="D2" s="12" t="s">
        <v>5</v>
      </c>
      <c r="E2" s="12" t="s">
        <v>6</v>
      </c>
      <c r="F2" s="13" t="s">
        <v>7</v>
      </c>
      <c r="G2" s="11" t="s">
        <v>8</v>
      </c>
      <c r="H2" s="21" t="s">
        <v>9</v>
      </c>
      <c r="I2" s="12" t="s">
        <v>10</v>
      </c>
      <c r="J2" s="13" t="s">
        <v>11</v>
      </c>
    </row>
    <row r="3" spans="1:10" ht="15.95" customHeight="1">
      <c r="A3" s="10">
        <v>1</v>
      </c>
      <c r="B3" t="s">
        <v>12</v>
      </c>
      <c r="C3" s="3" t="s">
        <v>13</v>
      </c>
      <c r="D3" s="3">
        <v>2.8647889756541161</v>
      </c>
      <c r="E3" s="3">
        <v>2.6</v>
      </c>
      <c r="F3" s="23">
        <f>EXP(-3.1632)*D3^(2.1468)*E3^(0.6909)*EXP((1.005^2)/2)</f>
        <v>1.2988392241013555</v>
      </c>
      <c r="G3" s="37">
        <v>6.9</v>
      </c>
      <c r="H3" s="42">
        <f>-(4/16*LN(4/16)+12/16*LN(12/16))</f>
        <v>0.56233514461880829</v>
      </c>
      <c r="I3" s="46">
        <v>5.14</v>
      </c>
      <c r="J3" s="42">
        <v>25</v>
      </c>
    </row>
    <row r="4" spans="1:10" ht="15.95" customHeight="1">
      <c r="A4" s="9">
        <v>2</v>
      </c>
      <c r="B4" s="14" t="s">
        <v>14</v>
      </c>
      <c r="C4" s="3" t="s">
        <v>13</v>
      </c>
      <c r="D4" s="2">
        <v>5.0929581789406511</v>
      </c>
      <c r="E4" s="2">
        <v>4.4000000000000004</v>
      </c>
      <c r="F4" s="23">
        <f>EXP(-2.9687)*D4^(1.3301)*E4^(1.446)*EXP((1.0278^2)/2)</f>
        <v>6.469518106120475</v>
      </c>
      <c r="G4" s="38"/>
      <c r="H4" s="43"/>
      <c r="I4" s="47"/>
      <c r="J4" s="43"/>
    </row>
    <row r="5" spans="1:10" ht="15.95" customHeight="1">
      <c r="A5" s="10">
        <v>3</v>
      </c>
      <c r="B5" t="s">
        <v>12</v>
      </c>
      <c r="C5" s="3" t="s">
        <v>13</v>
      </c>
      <c r="D5" s="2">
        <v>2.228169203286535</v>
      </c>
      <c r="E5" s="2">
        <v>2.7</v>
      </c>
      <c r="F5" s="23">
        <f>EXP(-3.1632)*D5^(2.1468)*E5^(0.6909)*EXP((1.005^2)/2)</f>
        <v>0.77726334477152126</v>
      </c>
      <c r="G5" s="38"/>
      <c r="H5" s="43"/>
      <c r="I5" s="47"/>
      <c r="J5" s="43"/>
    </row>
    <row r="6" spans="1:10" ht="15.95" customHeight="1">
      <c r="A6" s="9">
        <v>4</v>
      </c>
      <c r="B6" s="15" t="s">
        <v>14</v>
      </c>
      <c r="C6" s="3" t="s">
        <v>13</v>
      </c>
      <c r="D6" s="2">
        <v>5.5704230082163368</v>
      </c>
      <c r="E6" s="2">
        <v>3.9</v>
      </c>
      <c r="F6" s="23">
        <f>EXP(-2.9687)*D6^(1.3301)*E6^(1.446)*EXP((1.0278^2)/2)</f>
        <v>6.12186437389924</v>
      </c>
      <c r="G6" s="38"/>
      <c r="H6" s="43"/>
      <c r="I6" s="47"/>
      <c r="J6" s="43"/>
    </row>
    <row r="7" spans="1:10" ht="15.95" customHeight="1">
      <c r="A7" s="10">
        <v>5</v>
      </c>
      <c r="B7" s="15" t="s">
        <v>14</v>
      </c>
      <c r="C7" s="3" t="s">
        <v>13</v>
      </c>
      <c r="D7" s="2">
        <v>6.0478878374920226</v>
      </c>
      <c r="E7" s="2">
        <v>4.5</v>
      </c>
      <c r="F7" s="23">
        <f>EXP(-2.9687)*D7^(1.3301)*E7^(1.446)*EXP((1.0278^2)/2)</f>
        <v>8.3995270505606996</v>
      </c>
      <c r="G7" s="38"/>
      <c r="H7" s="43"/>
      <c r="I7" s="47"/>
      <c r="J7" s="43"/>
    </row>
    <row r="8" spans="1:10" ht="15.95" customHeight="1">
      <c r="A8" s="9">
        <v>6</v>
      </c>
      <c r="B8" s="15" t="s">
        <v>14</v>
      </c>
      <c r="C8" s="3" t="s">
        <v>13</v>
      </c>
      <c r="D8" s="2">
        <v>6.6845076098596046</v>
      </c>
      <c r="E8" s="2">
        <v>5.9</v>
      </c>
      <c r="F8" s="23">
        <f>EXP(-2.9687)*D8^(1.3301)*E8^(1.446)*EXP((1.0278^2)/2)</f>
        <v>14.196303199725998</v>
      </c>
      <c r="G8" s="38"/>
      <c r="H8" s="43"/>
      <c r="I8" s="47"/>
      <c r="J8" s="43"/>
    </row>
    <row r="9" spans="1:10" ht="15.95" customHeight="1">
      <c r="A9" s="10">
        <v>7</v>
      </c>
      <c r="B9" s="15" t="s">
        <v>14</v>
      </c>
      <c r="C9" s="3" t="s">
        <v>13</v>
      </c>
      <c r="D9" s="2">
        <v>7.1619724391352904</v>
      </c>
      <c r="E9" s="2">
        <v>6.5</v>
      </c>
      <c r="F9" s="23">
        <f>EXP(-2.9687)*D9^(1.3301)*E9^(1.446)*EXP((1.0278^2)/2)</f>
        <v>17.899877323941457</v>
      </c>
      <c r="G9" s="38"/>
      <c r="H9" s="43"/>
      <c r="I9" s="47"/>
      <c r="J9" s="43"/>
    </row>
    <row r="10" spans="1:10" ht="15.95" customHeight="1">
      <c r="A10" s="9">
        <v>8</v>
      </c>
      <c r="B10" s="15" t="s">
        <v>14</v>
      </c>
      <c r="C10" s="3" t="s">
        <v>13</v>
      </c>
      <c r="D10" s="2">
        <v>6.5253526667677093</v>
      </c>
      <c r="E10" s="2">
        <v>5.0999999999999996</v>
      </c>
      <c r="F10" s="23">
        <f>EXP(-2.9687)*D10^(1.3301)*E10^(1.446)*EXP((1.0278^2)/2)</f>
        <v>11.136524036300418</v>
      </c>
      <c r="G10" s="38"/>
      <c r="H10" s="43"/>
      <c r="I10" s="47"/>
      <c r="J10" s="43"/>
    </row>
    <row r="11" spans="1:10" ht="15.95" customHeight="1">
      <c r="A11" s="10">
        <v>9</v>
      </c>
      <c r="B11" t="s">
        <v>12</v>
      </c>
      <c r="C11" s="2" t="s">
        <v>13</v>
      </c>
      <c r="D11" s="2">
        <v>2.0690142601946393</v>
      </c>
      <c r="E11" s="2">
        <v>2.4</v>
      </c>
      <c r="F11" s="23">
        <f>EXP(-3.1632)*D11^(2.1468)*E11^(0.6909)*EXP((1.005^2)/2)</f>
        <v>0.61112891313878248</v>
      </c>
      <c r="G11" s="38"/>
      <c r="H11" s="43"/>
      <c r="I11" s="47"/>
      <c r="J11" s="43"/>
    </row>
    <row r="12" spans="1:10" ht="15.95" customHeight="1">
      <c r="A12" s="9">
        <v>10</v>
      </c>
      <c r="B12" s="15" t="s">
        <v>14</v>
      </c>
      <c r="C12" s="2" t="s">
        <v>13</v>
      </c>
      <c r="D12" s="2">
        <v>6.6845076098596046</v>
      </c>
      <c r="E12" s="2">
        <v>4.8</v>
      </c>
      <c r="F12" s="23">
        <f>EXP(-2.9687)*D12^(1.3301)*E12^(1.446)*EXP((1.0278^2)/2)</f>
        <v>10.534115763922278</v>
      </c>
      <c r="G12" s="38"/>
      <c r="H12" s="43"/>
      <c r="I12" s="47"/>
      <c r="J12" s="43"/>
    </row>
    <row r="13" spans="1:10" ht="15.95" customHeight="1">
      <c r="A13" s="10">
        <v>11</v>
      </c>
      <c r="B13" s="15" t="s">
        <v>14</v>
      </c>
      <c r="C13" s="2" t="s">
        <v>13</v>
      </c>
      <c r="D13" s="2">
        <v>9.7084515286056163</v>
      </c>
      <c r="E13" s="2">
        <v>7.6</v>
      </c>
      <c r="F13" s="23">
        <f>EXP(-2.9687)*D13^(1.3301)*E13^(1.446)*EXP((1.0278^2)/2)</f>
        <v>33.6328015137858</v>
      </c>
      <c r="G13" s="38"/>
      <c r="H13" s="43"/>
      <c r="I13" s="47"/>
      <c r="J13" s="43"/>
    </row>
    <row r="14" spans="1:10" ht="15.95" customHeight="1">
      <c r="A14" s="9">
        <v>12</v>
      </c>
      <c r="B14" s="15" t="s">
        <v>14</v>
      </c>
      <c r="C14" s="2" t="s">
        <v>13</v>
      </c>
      <c r="D14" s="2">
        <v>3.5014087480216975</v>
      </c>
      <c r="E14" s="2">
        <v>3.3</v>
      </c>
      <c r="F14" s="23">
        <f>EXP(-2.9687)*D14^(1.3301)*E14^(1.446)*EXP((1.0278^2)/2)</f>
        <v>2.592787600603462</v>
      </c>
      <c r="G14" s="38"/>
      <c r="H14" s="43"/>
      <c r="I14" s="47"/>
      <c r="J14" s="43"/>
    </row>
    <row r="15" spans="1:10" ht="15.95" customHeight="1">
      <c r="A15" s="10">
        <v>13</v>
      </c>
      <c r="B15" s="15" t="s">
        <v>14</v>
      </c>
      <c r="C15" s="2" t="s">
        <v>13</v>
      </c>
      <c r="D15" s="2">
        <v>5.0929581789406511</v>
      </c>
      <c r="E15" s="2">
        <v>4.8</v>
      </c>
      <c r="F15" s="23">
        <f>EXP(-2.9687)*D15^(1.3301)*E15^(1.446)*EXP((1.0278^2)/2)</f>
        <v>7.3369268934280205</v>
      </c>
      <c r="G15" s="38"/>
      <c r="H15" s="43"/>
      <c r="I15" s="47"/>
      <c r="J15" s="43"/>
    </row>
    <row r="16" spans="1:10" ht="15.95" customHeight="1">
      <c r="A16" s="9">
        <v>14</v>
      </c>
      <c r="B16" s="15" t="s">
        <v>14</v>
      </c>
      <c r="C16" s="2" t="s">
        <v>13</v>
      </c>
      <c r="D16" s="2">
        <v>3.0239439187460113</v>
      </c>
      <c r="E16" s="2">
        <v>2.8</v>
      </c>
      <c r="F16" s="23">
        <f>EXP(-2.9687)*D16^(1.3301)*E16^(1.446)*EXP((1.0278^2)/2)</f>
        <v>1.6822868657618255</v>
      </c>
      <c r="G16" s="38"/>
      <c r="H16" s="43"/>
      <c r="I16" s="47"/>
      <c r="J16" s="43"/>
    </row>
    <row r="17" spans="1:10" ht="15.95" customHeight="1">
      <c r="A17" s="10">
        <v>15</v>
      </c>
      <c r="B17" t="s">
        <v>12</v>
      </c>
      <c r="C17" s="2" t="s">
        <v>13</v>
      </c>
      <c r="D17" s="2">
        <v>46.632398325925337</v>
      </c>
      <c r="E17" s="2">
        <v>24.2</v>
      </c>
      <c r="F17" s="23">
        <f>EXP(-3.1632)*D17^(2.1468)*E17^(0.6909)*EXP((1.005^2)/2)</f>
        <v>2420.9216775210552</v>
      </c>
      <c r="G17" s="38"/>
      <c r="H17" s="43"/>
      <c r="I17" s="47"/>
      <c r="J17" s="43"/>
    </row>
    <row r="18" spans="1:10" ht="16.5" customHeight="1">
      <c r="A18" s="32">
        <v>16</v>
      </c>
      <c r="B18" s="16" t="s">
        <v>14</v>
      </c>
      <c r="C18" s="17" t="s">
        <v>13</v>
      </c>
      <c r="D18" s="17">
        <v>63.343667350574343</v>
      </c>
      <c r="E18" s="17">
        <v>30.4</v>
      </c>
      <c r="F18" s="24">
        <f>EXP(-2.9687)*D18^(1.3301)*E18^(1.446)*EXP((1.0278^2)/2)</f>
        <v>3025.3738752805766</v>
      </c>
      <c r="G18" s="38"/>
      <c r="H18" s="44"/>
      <c r="I18" s="48"/>
      <c r="J18" s="44"/>
    </row>
    <row r="19" spans="1:10" s="19" customFormat="1" ht="15.75">
      <c r="A19" s="33">
        <v>1</v>
      </c>
      <c r="B19" s="28" t="s">
        <v>15</v>
      </c>
      <c r="C19" s="18" t="s">
        <v>16</v>
      </c>
      <c r="D19" s="18">
        <v>6.366197723675814</v>
      </c>
      <c r="E19" s="18">
        <v>6.2</v>
      </c>
      <c r="F19" s="25">
        <f>0.1236*D19^2.3929</f>
        <v>10.366286725579199</v>
      </c>
      <c r="G19" s="39">
        <v>4.46</v>
      </c>
      <c r="H19" s="42">
        <f>-(3/5*LN(3/5)+1/5*LN(1/5)+1/5*LN(1/5))</f>
        <v>0.95027053923323468</v>
      </c>
      <c r="I19" s="46">
        <v>5.22</v>
      </c>
      <c r="J19" s="42">
        <v>8</v>
      </c>
    </row>
    <row r="20" spans="1:10" ht="15.95" customHeight="1">
      <c r="A20" s="31">
        <v>2</v>
      </c>
      <c r="B20" s="29" t="s">
        <v>14</v>
      </c>
      <c r="C20" s="2" t="s">
        <v>16</v>
      </c>
      <c r="D20" s="2">
        <v>38.515496228238675</v>
      </c>
      <c r="E20" s="2">
        <v>26.6</v>
      </c>
      <c r="F20" s="26">
        <f>EXP(-2.9687)*D20^(1.3301)*E20^(1.446)*EXP((1.0278^2)/2)</f>
        <v>1286.8592278694641</v>
      </c>
      <c r="G20" s="40"/>
      <c r="H20" s="43"/>
      <c r="I20" s="47"/>
      <c r="J20" s="43"/>
    </row>
    <row r="21" spans="1:10" ht="15.95" customHeight="1">
      <c r="A21" s="31">
        <v>3</v>
      </c>
      <c r="B21" s="29" t="s">
        <v>14</v>
      </c>
      <c r="C21" s="2" t="s">
        <v>16</v>
      </c>
      <c r="D21" s="2">
        <v>27.215495268714104</v>
      </c>
      <c r="E21" s="2">
        <v>23.7</v>
      </c>
      <c r="F21" s="27">
        <f>EXP(-2.9687)*D21^(1.3301)*E21^(1.446)*EXP((1.0278^2)/2)</f>
        <v>686.17297774330245</v>
      </c>
      <c r="G21" s="40"/>
      <c r="H21" s="43"/>
      <c r="I21" s="47"/>
      <c r="J21" s="43"/>
    </row>
    <row r="22" spans="1:10" ht="15.95" customHeight="1">
      <c r="A22" s="31">
        <v>4</v>
      </c>
      <c r="B22" s="30" t="s">
        <v>17</v>
      </c>
      <c r="C22" s="2" t="s">
        <v>16</v>
      </c>
      <c r="D22" s="2">
        <v>4.45633840657307</v>
      </c>
      <c r="E22" s="20">
        <v>2.8</v>
      </c>
      <c r="F22" s="23">
        <f>EXP(-3.1632)*D22^(2.1468)*E22^(0.6909)*EXP((1.005^2)/2)</f>
        <v>3.5296499848900815</v>
      </c>
      <c r="G22" s="40"/>
      <c r="H22" s="43"/>
      <c r="I22" s="47"/>
      <c r="J22" s="43"/>
    </row>
    <row r="23" spans="1:10" ht="15.95" customHeight="1">
      <c r="A23" s="31">
        <v>5</v>
      </c>
      <c r="B23" s="29" t="s">
        <v>14</v>
      </c>
      <c r="C23" s="2" t="s">
        <v>16</v>
      </c>
      <c r="D23" s="2">
        <v>32.467608390746648</v>
      </c>
      <c r="E23" s="2">
        <v>26.9</v>
      </c>
      <c r="F23" s="27">
        <f>EXP(-2.9687)*D23^(1.3301)*E23^(1.446)*EXP((1.0278^2)/2)</f>
        <v>1042.0780757155007</v>
      </c>
      <c r="G23" s="41"/>
      <c r="H23" s="45"/>
      <c r="I23" s="49"/>
      <c r="J23" s="45"/>
    </row>
    <row r="24" spans="1:10" ht="15.75">
      <c r="A24" s="10"/>
      <c r="B24" s="1"/>
      <c r="C24" s="1"/>
      <c r="D24" s="1"/>
      <c r="E24" s="1"/>
      <c r="F24" s="20"/>
      <c r="G24" s="4"/>
      <c r="H24" s="2"/>
      <c r="I24" s="2"/>
      <c r="J24" s="5"/>
    </row>
    <row r="25" spans="1:10">
      <c r="A25" s="9" t="s">
        <v>18</v>
      </c>
      <c r="B25" s="1"/>
      <c r="C25" s="1"/>
      <c r="D25" s="1"/>
      <c r="E25" s="1"/>
      <c r="F25" s="20"/>
      <c r="G25" s="4"/>
      <c r="H25" s="2"/>
      <c r="I25" s="2"/>
      <c r="J25" s="5"/>
    </row>
    <row r="26" spans="1:10">
      <c r="A26" s="9"/>
      <c r="B26" s="1"/>
      <c r="C26" s="1"/>
      <c r="D26" s="1"/>
      <c r="E26" s="1"/>
      <c r="F26" s="20"/>
      <c r="G26" s="4"/>
      <c r="H26" s="2"/>
      <c r="I26" s="2"/>
      <c r="J26" s="5"/>
    </row>
    <row r="27" spans="1:10">
      <c r="A27" s="9"/>
      <c r="B27" s="1"/>
      <c r="C27" s="1"/>
      <c r="D27" s="1"/>
      <c r="E27" s="1"/>
      <c r="F27" s="20"/>
      <c r="G27" s="4"/>
      <c r="H27" s="2"/>
      <c r="I27" s="2"/>
      <c r="J27" s="5"/>
    </row>
    <row r="28" spans="1:10">
      <c r="A28" s="9"/>
      <c r="B28" s="1"/>
      <c r="C28" s="1"/>
      <c r="D28" s="1"/>
      <c r="E28" s="1"/>
      <c r="F28" s="20"/>
      <c r="G28" s="4"/>
      <c r="H28" s="2"/>
      <c r="I28" s="2"/>
      <c r="J28" s="5"/>
    </row>
    <row r="29" spans="1:10">
      <c r="A29" s="9"/>
      <c r="B29" s="1"/>
      <c r="C29" s="1"/>
      <c r="D29" s="1"/>
      <c r="E29" s="1"/>
      <c r="F29" s="20"/>
      <c r="G29" s="4"/>
      <c r="H29" s="2"/>
      <c r="I29" s="2"/>
      <c r="J29" s="5"/>
    </row>
    <row r="30" spans="1:10">
      <c r="A30" s="9"/>
      <c r="B30" s="1"/>
      <c r="C30" s="1"/>
      <c r="D30" s="1"/>
      <c r="E30" s="1"/>
      <c r="F30" s="20"/>
      <c r="G30" s="4"/>
      <c r="H30" s="2"/>
      <c r="I30" s="2"/>
      <c r="J30" s="5"/>
    </row>
    <row r="31" spans="1:10">
      <c r="A31" s="9"/>
      <c r="B31" s="1"/>
      <c r="C31" s="1"/>
      <c r="D31" s="1"/>
      <c r="E31" s="1"/>
      <c r="F31" s="20"/>
      <c r="G31" s="4"/>
      <c r="H31" s="2"/>
      <c r="I31" s="2"/>
      <c r="J31" s="5"/>
    </row>
    <row r="32" spans="1:10">
      <c r="A32" s="9"/>
      <c r="B32" s="1"/>
      <c r="C32" s="1"/>
      <c r="D32" s="1"/>
      <c r="E32" s="1"/>
      <c r="F32" s="20"/>
      <c r="G32" s="4"/>
      <c r="H32" s="2"/>
      <c r="I32" s="2"/>
      <c r="J32" s="5"/>
    </row>
    <row r="33" spans="1:10">
      <c r="A33" s="4"/>
      <c r="B33" s="2"/>
      <c r="C33" s="2"/>
      <c r="D33" s="2"/>
      <c r="E33" s="2"/>
      <c r="F33" s="20"/>
      <c r="G33" s="4"/>
      <c r="H33" s="2"/>
      <c r="I33" s="2"/>
      <c r="J33" s="5"/>
    </row>
    <row r="34" spans="1:10">
      <c r="A34" s="4"/>
      <c r="B34" s="2"/>
      <c r="C34" s="2"/>
      <c r="D34" s="2"/>
      <c r="E34" s="2"/>
      <c r="F34" s="20"/>
      <c r="G34" s="4"/>
      <c r="H34" s="2"/>
      <c r="I34" s="2"/>
      <c r="J34" s="5"/>
    </row>
    <row r="35" spans="1:10">
      <c r="A35" s="4"/>
      <c r="B35" s="2"/>
      <c r="C35" s="2"/>
      <c r="D35" s="2"/>
      <c r="E35" s="2"/>
      <c r="F35" s="20"/>
      <c r="G35" s="4"/>
      <c r="H35" s="2"/>
      <c r="I35" s="2"/>
      <c r="J35" s="5"/>
    </row>
    <row r="36" spans="1:10" ht="16.149999999999999" thickBot="1">
      <c r="A36" s="6"/>
      <c r="B36" s="7"/>
      <c r="C36" s="7"/>
      <c r="D36" s="7"/>
      <c r="E36" s="7"/>
      <c r="F36" s="22"/>
      <c r="G36" s="6"/>
      <c r="H36" s="7"/>
      <c r="I36" s="7"/>
      <c r="J36" s="8"/>
    </row>
  </sheetData>
  <mergeCells count="10">
    <mergeCell ref="G1:J1"/>
    <mergeCell ref="A1:F1"/>
    <mergeCell ref="G3:G18"/>
    <mergeCell ref="G19:G23"/>
    <mergeCell ref="H3:H18"/>
    <mergeCell ref="H19:H23"/>
    <mergeCell ref="J3:J18"/>
    <mergeCell ref="J19:J23"/>
    <mergeCell ref="I3:I18"/>
    <mergeCell ref="I19:I2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Charlotte Grossiord</dc:creator>
  <cp:keywords/>
  <dc:description/>
  <cp:lastModifiedBy/>
  <cp:revision/>
  <dcterms:created xsi:type="dcterms:W3CDTF">2024-10-02T10:37:50Z</dcterms:created>
  <dcterms:modified xsi:type="dcterms:W3CDTF">2025-10-23T16:53:48Z</dcterms:modified>
  <cp:category/>
  <cp:contentStatus/>
</cp:coreProperties>
</file>